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8b66e8f8b3d9e86/^Nkishi/43_statistics ^0 data_processing_★/150_推測統計/t-test/"/>
    </mc:Choice>
  </mc:AlternateContent>
  <xr:revisionPtr revIDLastSave="0" documentId="14_{1DCE04C2-07D1-4A33-BEAD-6B5187745CF2}" xr6:coauthVersionLast="47" xr6:coauthVersionMax="47" xr10:uidLastSave="{00000000-0000-0000-0000-000000000000}"/>
  <bookViews>
    <workbookView xWindow="26016" yWindow="756" windowWidth="17280" windowHeight="8964" xr2:uid="{00000000-000D-0000-FFFF-FFFF00000000}"/>
  </bookViews>
  <sheets>
    <sheet name="mean&amp;sdからの計算" sheetId="5" r:id="rId1"/>
  </sheets>
  <calcPr calcId="191029"/>
</workbook>
</file>

<file path=xl/calcChain.xml><?xml version="1.0" encoding="utf-8"?>
<calcChain xmlns="http://schemas.openxmlformats.org/spreadsheetml/2006/main">
  <c r="B21" i="5" l="1"/>
  <c r="B24" i="5" s="1"/>
  <c r="B25" i="5" s="1"/>
  <c r="B22" i="5"/>
  <c r="C21" i="5"/>
  <c r="C22" i="5"/>
  <c r="B11" i="5"/>
  <c r="B12" i="5"/>
  <c r="B14" i="5" s="1"/>
  <c r="D14" i="5" s="1"/>
  <c r="B13" i="5"/>
  <c r="B10" i="5"/>
  <c r="C24" i="5"/>
  <c r="C25" i="5" s="1"/>
  <c r="B15" i="5" l="1"/>
  <c r="B16" i="5" s="1"/>
  <c r="B17" i="5" s="1"/>
  <c r="G17" i="5" l="1"/>
</calcChain>
</file>

<file path=xl/sharedStrings.xml><?xml version="1.0" encoding="utf-8"?>
<sst xmlns="http://schemas.openxmlformats.org/spreadsheetml/2006/main" count="19" uniqueCount="17">
  <si>
    <t>＜ｔ検定の計算＞</t>
    <rPh sb="2" eb="4">
      <t>ケンテイ</t>
    </rPh>
    <rPh sb="5" eb="7">
      <t>ケイサン</t>
    </rPh>
    <phoneticPr fontId="1"/>
  </si>
  <si>
    <t>Ｎ</t>
    <phoneticPr fontId="1"/>
  </si>
  <si>
    <t>mean</t>
    <phoneticPr fontId="1"/>
  </si>
  <si>
    <t>SD</t>
    <phoneticPr fontId="1"/>
  </si>
  <si>
    <t>Group1</t>
    <phoneticPr fontId="1"/>
  </si>
  <si>
    <t>Group2</t>
    <phoneticPr fontId="1"/>
  </si>
  <si>
    <t>t</t>
    <phoneticPr fontId="1"/>
  </si>
  <si>
    <t>p</t>
    <phoneticPr fontId="1"/>
  </si>
  <si>
    <t>abs(t)</t>
    <phoneticPr fontId="1"/>
  </si>
  <si>
    <t>両側検定</t>
    <rPh sb="0" eb="2">
      <t>リョウガワ</t>
    </rPh>
    <rPh sb="2" eb="4">
      <t>ケンテイ</t>
    </rPh>
    <phoneticPr fontId="1"/>
  </si>
  <si>
    <t>F</t>
    <phoneticPr fontId="1"/>
  </si>
  <si>
    <t>⇒分子</t>
    <rPh sb="1" eb="3">
      <t>ブンシ</t>
    </rPh>
    <phoneticPr fontId="1"/>
  </si>
  <si>
    <t>⇒分母</t>
    <rPh sb="1" eb="3">
      <t>ブンボ</t>
    </rPh>
    <phoneticPr fontId="1"/>
  </si>
  <si>
    <t>⇒</t>
    <phoneticPr fontId="1"/>
  </si>
  <si>
    <t>⇒自由度(df)</t>
    <rPh sb="1" eb="4">
      <t>ジユウド</t>
    </rPh>
    <phoneticPr fontId="1"/>
  </si>
  <si>
    <t>by M.Kishi</t>
    <phoneticPr fontId="1"/>
  </si>
  <si>
    <t xml:space="preserve">ES =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</si>
</sst>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2" fillId="0" borderId="0" xfId="0" applyFont="1"/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topLeftCell="A4" workbookViewId="0">
      <selection activeCell="L14" sqref="L14"/>
    </sheetView>
  </sheetViews>
  <sheetFormatPr defaultRowHeight="13.2" x14ac:dyDescent="0.2"/>
  <cols>
    <col min="2" max="2" width="10.77734375" customWidth="1"/>
  </cols>
  <sheetData>
    <row r="1" spans="1:5" ht="16.2" x14ac:dyDescent="0.2">
      <c r="A1" s="5" t="s">
        <v>0</v>
      </c>
    </row>
    <row r="2" spans="1:5" ht="16.2" x14ac:dyDescent="0.2">
      <c r="E2" s="5" t="s">
        <v>15</v>
      </c>
    </row>
    <row r="5" spans="1:5" x14ac:dyDescent="0.2">
      <c r="B5" t="s">
        <v>4</v>
      </c>
      <c r="C5" t="s">
        <v>5</v>
      </c>
    </row>
    <row r="6" spans="1:5" x14ac:dyDescent="0.2">
      <c r="A6" s="1" t="s">
        <v>1</v>
      </c>
      <c r="B6" s="3">
        <v>35</v>
      </c>
      <c r="C6" s="3">
        <v>32</v>
      </c>
    </row>
    <row r="7" spans="1:5" x14ac:dyDescent="0.2">
      <c r="A7" s="1" t="s">
        <v>2</v>
      </c>
      <c r="B7" s="3">
        <v>3.85</v>
      </c>
      <c r="C7" s="3">
        <v>4.24</v>
      </c>
    </row>
    <row r="8" spans="1:5" x14ac:dyDescent="0.2">
      <c r="A8" s="1" t="s">
        <v>3</v>
      </c>
      <c r="B8" s="3">
        <v>0.86</v>
      </c>
      <c r="C8" s="3">
        <v>0.66</v>
      </c>
    </row>
    <row r="9" spans="1:5" x14ac:dyDescent="0.2">
      <c r="A9" s="1"/>
    </row>
    <row r="10" spans="1:5" x14ac:dyDescent="0.2">
      <c r="A10" s="1"/>
      <c r="B10" s="2">
        <f>B7-C7</f>
        <v>-0.39000000000000012</v>
      </c>
      <c r="C10" t="s">
        <v>11</v>
      </c>
    </row>
    <row r="11" spans="1:5" x14ac:dyDescent="0.2">
      <c r="A11" s="1"/>
      <c r="B11" s="2">
        <f>(B6-1)*B8^2+(C6-1)*C8^2</f>
        <v>38.65</v>
      </c>
    </row>
    <row r="12" spans="1:5" x14ac:dyDescent="0.2">
      <c r="A12" s="1"/>
      <c r="B12" s="2">
        <f>B6+C6-2</f>
        <v>65</v>
      </c>
      <c r="C12" t="s">
        <v>14</v>
      </c>
    </row>
    <row r="13" spans="1:5" x14ac:dyDescent="0.2">
      <c r="A13" s="1"/>
      <c r="B13" s="2">
        <f>1/B6+1/C6</f>
        <v>5.9821428571428567E-2</v>
      </c>
    </row>
    <row r="14" spans="1:5" x14ac:dyDescent="0.2">
      <c r="A14" s="1"/>
      <c r="B14" s="2">
        <f>B11/B12*B13</f>
        <v>3.557074175824175E-2</v>
      </c>
      <c r="C14" t="s">
        <v>13</v>
      </c>
      <c r="D14">
        <f>B14^0.5</f>
        <v>0.18860207251841574</v>
      </c>
      <c r="E14" t="s">
        <v>12</v>
      </c>
    </row>
    <row r="15" spans="1:5" x14ac:dyDescent="0.2">
      <c r="A15" s="1" t="s">
        <v>6</v>
      </c>
      <c r="B15" s="4">
        <f>B10/SQRT(B14)</f>
        <v>-2.0678457812912909</v>
      </c>
    </row>
    <row r="16" spans="1:5" x14ac:dyDescent="0.2">
      <c r="A16" s="1" t="s">
        <v>8</v>
      </c>
      <c r="B16" s="2">
        <f>ABS(B15)</f>
        <v>2.0678457812912909</v>
      </c>
    </row>
    <row r="17" spans="1:7" x14ac:dyDescent="0.2">
      <c r="A17" s="1" t="s">
        <v>7</v>
      </c>
      <c r="B17" s="4">
        <f>TDIST(B16,B12,2)</f>
        <v>4.2639042287664033E-2</v>
      </c>
      <c r="D17" t="s">
        <v>9</v>
      </c>
      <c r="F17" s="6" t="s">
        <v>16</v>
      </c>
      <c r="G17" s="2">
        <f>ABS(B15)*SQRT((B6+C6)/(B6*C6))</f>
        <v>0.505762396340805</v>
      </c>
    </row>
    <row r="18" spans="1:7" x14ac:dyDescent="0.2">
      <c r="A18" s="1"/>
    </row>
    <row r="19" spans="1:7" x14ac:dyDescent="0.2">
      <c r="A19" s="1"/>
    </row>
    <row r="20" spans="1:7" x14ac:dyDescent="0.2">
      <c r="A20" s="1" t="s">
        <v>10</v>
      </c>
    </row>
    <row r="21" spans="1:7" x14ac:dyDescent="0.2">
      <c r="A21" s="1"/>
      <c r="B21" s="2">
        <f>B6/(B6-1)*B8*B8</f>
        <v>0.76135294117647045</v>
      </c>
      <c r="C21">
        <f>B6</f>
        <v>35</v>
      </c>
    </row>
    <row r="22" spans="1:7" x14ac:dyDescent="0.2">
      <c r="A22" s="1"/>
      <c r="B22" s="2">
        <f>C6/(C6-1)*C8*C8</f>
        <v>0.44965161290322581</v>
      </c>
      <c r="C22">
        <f>C6</f>
        <v>32</v>
      </c>
    </row>
    <row r="23" spans="1:7" x14ac:dyDescent="0.2">
      <c r="A23" s="1"/>
    </row>
    <row r="24" spans="1:7" x14ac:dyDescent="0.2">
      <c r="A24" s="1" t="s">
        <v>10</v>
      </c>
      <c r="B24" s="2">
        <f>B21/B22</f>
        <v>1.6932062942256789</v>
      </c>
      <c r="C24" s="2">
        <f>B22/B21</f>
        <v>0.59059548940391249</v>
      </c>
    </row>
    <row r="25" spans="1:7" x14ac:dyDescent="0.2">
      <c r="A25" s="1" t="s">
        <v>7</v>
      </c>
      <c r="B25" s="2">
        <f>FDIST(B24,C21,C22)</f>
        <v>6.7888967785316473E-2</v>
      </c>
      <c r="C25" s="2">
        <f>FDIST(C24,C22,C21)</f>
        <v>0.9321110322146835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mean&amp;sdからの計算</vt:lpstr>
    </vt:vector>
  </TitlesOfParts>
  <Company>東京学芸大学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     学</dc:creator>
  <cp:lastModifiedBy>kishi manabu</cp:lastModifiedBy>
  <cp:lastPrinted>2013-06-14T01:10:02Z</cp:lastPrinted>
  <dcterms:created xsi:type="dcterms:W3CDTF">1997-07-02T09:50:42Z</dcterms:created>
  <dcterms:modified xsi:type="dcterms:W3CDTF">2023-05-10T14:10:10Z</dcterms:modified>
</cp:coreProperties>
</file>